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1" sheetId="1" r:id="rId1"/>
    <sheet name="прил2" sheetId="2" r:id="rId2"/>
    <sheet name="Лист2" sheetId="3" r:id="rId3"/>
  </sheets>
  <definedNames>
    <definedName name="_xlnm.Print_Area" localSheetId="1">'прил2'!$A$1:$H$35</definedName>
  </definedNames>
  <calcPr fullCalcOnLoad="1"/>
</workbook>
</file>

<file path=xl/comments1.xml><?xml version="1.0" encoding="utf-8"?>
<comments xmlns="http://schemas.openxmlformats.org/spreadsheetml/2006/main">
  <authors>
    <author>Усик С Н</author>
  </authors>
  <commentList>
    <comment ref="G31" authorId="0">
      <text>
        <r>
          <rPr>
            <b/>
            <sz val="9"/>
            <rFont val="Tahoma"/>
            <family val="0"/>
          </rPr>
          <t>Усик С Н:</t>
        </r>
        <r>
          <rPr>
            <sz val="9"/>
            <rFont val="Tahoma"/>
            <family val="0"/>
          </rPr>
          <t xml:space="preserve">
за минусом УТСЗН И Совета</t>
        </r>
      </text>
    </comment>
  </commentList>
</comments>
</file>

<file path=xl/sharedStrings.xml><?xml version="1.0" encoding="utf-8"?>
<sst xmlns="http://schemas.openxmlformats.org/spreadsheetml/2006/main" count="62" uniqueCount="62">
  <si>
    <t xml:space="preserve">ДОХОДЫ - всего </t>
  </si>
  <si>
    <t>Собственные доходы</t>
  </si>
  <si>
    <t xml:space="preserve">из них: Налоговые </t>
  </si>
  <si>
    <t xml:space="preserve">налог на доходы физических лиц </t>
  </si>
  <si>
    <t>акцизы</t>
  </si>
  <si>
    <t xml:space="preserve">налоги на имущество </t>
  </si>
  <si>
    <t>налоги на совокупный доход</t>
  </si>
  <si>
    <t>прочие налоговые доходы</t>
  </si>
  <si>
    <t xml:space="preserve">Неналоговые   </t>
  </si>
  <si>
    <t>Прочие доходы</t>
  </si>
  <si>
    <t xml:space="preserve">Безвозмездные перечисления </t>
  </si>
  <si>
    <t xml:space="preserve">РАСХОДЫ - всего 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</si>
  <si>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</si>
  <si>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</si>
  <si>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</si>
  <si>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</si>
  <si>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</si>
  <si>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</si>
  <si>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</si>
  <si>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</si>
  <si>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</si>
  <si>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</si>
  <si>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Межбюджетные трансферты</t>
  </si>
  <si>
    <t>Наименование показателя</t>
  </si>
  <si>
    <t>Бюджетный прогноз Ипатовского муниципального района Ставропольского края  на период до 2025 года</t>
  </si>
  <si>
    <t>млн.руб.</t>
  </si>
  <si>
    <t>«4. Бюджетный прогноз Ипатовского муниципального района Ставропольского края  на период до 2025 года</t>
  </si>
  <si>
    <t>на период их действия</t>
  </si>
  <si>
    <t>Показатель</t>
  </si>
  <si>
    <t>из них:</t>
  </si>
  <si>
    <t>в том числе:</t>
  </si>
  <si>
    <t>первый год планового периода (2017)</t>
  </si>
  <si>
    <t>второй год планового периода (2018)</t>
  </si>
  <si>
    <t>(млн. рублей)</t>
  </si>
  <si>
    <t>расходов бюджета Ипатовского муниципального района Ставропольского края на реализацию</t>
  </si>
  <si>
    <t>муниципальных программ Ипатовского муниципального района Ставропольского края</t>
  </si>
  <si>
    <t>Расходы бюджета Ипатовского муниципального района Ставропольского края (далее - местный  бюджет), всего</t>
  </si>
  <si>
    <t>расходы на реализацию муниципальных программ Ипатовского муниципального района  Ставропольского края, всего</t>
  </si>
  <si>
    <t>Развитие образования в Ипатовском муниципальном районе Ставропольского края</t>
  </si>
  <si>
    <t>Развитие жилищно-коммунального и дорожного хозяйства, защита населения и территории от чрезвычайных ситуаций в Ипатовском муниципальном районе Ставропольского края</t>
  </si>
  <si>
    <t>Повышение эффективности бюджетных расходов и управления муниципальными финансами Ипатовского муниципального района Ставропольского края</t>
  </si>
  <si>
    <t>на программы</t>
  </si>
  <si>
    <t>отчетный год(2015)</t>
  </si>
  <si>
    <t>текущий год(2016)</t>
  </si>
  <si>
    <t>Улучшение культурно-досугового уровня жизни населения  Ипатовского муниципального района Ставропольского края</t>
  </si>
  <si>
    <t xml:space="preserve"> Управление имуществом Ипатовского муниципального района Ставропольского края</t>
  </si>
  <si>
    <t>Развитие экономики, малого и среднего бизнеса, потребительского рынка и улучшение инвестиционного климата в    Ипатовском муниципальном районе Ставропольского края</t>
  </si>
  <si>
    <t xml:space="preserve">                                                                                                                                                                                      постановлению</t>
  </si>
  <si>
    <t xml:space="preserve">                                                                                                                                                                                      администрации Ипатовского</t>
  </si>
  <si>
    <t xml:space="preserve">                                                                                                                                                                                      муниципального района</t>
  </si>
  <si>
    <t xml:space="preserve">                                                                                                                                                                                      Ставропольского края</t>
  </si>
  <si>
    <t>Развитие культуры в Ипатовском муниципальном районе Ставропольского края</t>
  </si>
  <si>
    <t>Реализация молодёжной политики в Ипатовском муниципальном районе Ставропольского края</t>
  </si>
  <si>
    <t>Развитие массовой физической культуры и спорта в Ипатовском муниципальном районе Ставропольского края</t>
  </si>
  <si>
    <t>Развитие жилищно - коммунального, топливно - энергетического комплексов и обеспечение безопасности дорожного движения на территории Ипатовского муниципального района Ставропольского края</t>
  </si>
  <si>
    <t>Обеспечение безопасных условий проживания на территории  Ипатовского муниципального района Ставропольского края</t>
  </si>
  <si>
    <t>Межнациональные отношения и поддержка казачества в Ипатовском муниципальном районе Ставропольского края</t>
  </si>
  <si>
    <t>Развитие сельского хозяйства в  Ипатовском муниципальном районе Ставропольского края</t>
  </si>
  <si>
    <t xml:space="preserve"> Приложение 2 к</t>
  </si>
  <si>
    <t>5.ПРЕДЕЛЬНЫЕ ОБЪЕМЫ</t>
  </si>
  <si>
    <t xml:space="preserve">                                                                                                                                                                                      Приложение 1 к
                                                                                                                                                                                      постановлению
                                                                                                                                                                                      администрации Ипатовского
                                                                                                                                                                                      муниципального района
                                                                                                                                                                                      Ставропольского края
                                                                                                                                                                                      от 17 февраля 2016 г. № 55</t>
  </si>
  <si>
    <t xml:space="preserve">                                                                                                                                                                                      от 17 февраля 2016 г. № 55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</si>
</sst>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25"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2" fillId="24" borderId="14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1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4" fontId="0" fillId="0" borderId="20" xfId="0" applyNumberFormat="1" applyBorder="1" applyAlignment="1">
      <alignment/>
    </xf>
    <xf numFmtId="0" fontId="3" fillId="0" borderId="0" xfId="0" applyFont="1" applyFill="1" applyBorder="1" applyAlignment="1">
      <alignment wrapText="1"/>
    </xf>
    <xf numFmtId="2" fontId="3" fillId="0" borderId="14" xfId="0" applyNumberFormat="1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35.57421875" style="0" customWidth="1"/>
    <col min="2" max="4" width="9.00390625" style="0" bestFit="1" customWidth="1"/>
    <col min="5" max="5" width="9.7109375" style="0" bestFit="1" customWidth="1"/>
    <col min="6" max="13" width="9.00390625" style="0" bestFit="1" customWidth="1"/>
  </cols>
  <sheetData>
    <row r="1" spans="2:13" ht="150.75" customHeight="1">
      <c r="B1" s="18"/>
      <c r="C1" s="18"/>
      <c r="D1" s="18"/>
      <c r="E1" s="18"/>
      <c r="F1" s="18"/>
      <c r="G1" s="18"/>
      <c r="H1" s="18"/>
      <c r="I1" s="18"/>
      <c r="J1" s="18"/>
      <c r="K1" s="29" t="s">
        <v>60</v>
      </c>
      <c r="L1" s="29"/>
      <c r="M1" s="29"/>
    </row>
    <row r="3" spans="1:13" ht="12.75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spans="1:13" ht="19.5" thickBot="1">
      <c r="A5" s="27" t="s">
        <v>24</v>
      </c>
      <c r="B5" s="27"/>
      <c r="C5" s="27"/>
      <c r="D5" s="27"/>
      <c r="E5" s="27"/>
      <c r="F5" s="27"/>
      <c r="G5" s="27"/>
      <c r="H5" s="27"/>
      <c r="I5" s="27"/>
      <c r="J5" s="27"/>
      <c r="K5" s="3"/>
      <c r="L5" s="3"/>
      <c r="M5" t="s">
        <v>25</v>
      </c>
    </row>
    <row r="6" spans="1:13" ht="36.75" thickBot="1">
      <c r="A6" s="4" t="s">
        <v>23</v>
      </c>
      <c r="B6" s="23">
        <v>2014</v>
      </c>
      <c r="C6" s="23">
        <v>2015</v>
      </c>
      <c r="D6" s="23">
        <v>2016</v>
      </c>
      <c r="E6" s="23">
        <v>2017</v>
      </c>
      <c r="F6" s="23">
        <v>2018</v>
      </c>
      <c r="G6" s="1">
        <v>2019</v>
      </c>
      <c r="H6" s="1">
        <v>2020</v>
      </c>
      <c r="I6" s="1">
        <v>2021</v>
      </c>
      <c r="J6" s="1">
        <v>2022</v>
      </c>
      <c r="K6" s="1">
        <v>2023</v>
      </c>
      <c r="L6" s="1">
        <v>2024</v>
      </c>
      <c r="M6" s="2">
        <v>2025</v>
      </c>
    </row>
    <row r="7" spans="1:13" ht="24.75" customHeight="1">
      <c r="A7" s="5" t="s">
        <v>0</v>
      </c>
      <c r="B7" s="9">
        <f aca="true" t="shared" si="0" ref="B7:M7">B8+B17</f>
        <v>1312.69</v>
      </c>
      <c r="C7" s="9">
        <f t="shared" si="0"/>
        <v>1208.2</v>
      </c>
      <c r="D7" s="9">
        <f t="shared" si="0"/>
        <v>1134.46</v>
      </c>
      <c r="E7" s="9">
        <f t="shared" si="0"/>
        <v>1148.02</v>
      </c>
      <c r="F7" s="9">
        <f t="shared" si="0"/>
        <v>1161</v>
      </c>
      <c r="G7" s="9">
        <f t="shared" si="0"/>
        <v>1198.78968</v>
      </c>
      <c r="H7" s="9">
        <f t="shared" si="0"/>
        <v>1238.34808944</v>
      </c>
      <c r="I7" s="9">
        <f t="shared" si="0"/>
        <v>1280.45168448096</v>
      </c>
      <c r="J7" s="9">
        <f t="shared" si="0"/>
        <v>1325.2787934377936</v>
      </c>
      <c r="K7" s="9">
        <f t="shared" si="0"/>
        <v>1372.9806300015543</v>
      </c>
      <c r="L7" s="9">
        <f t="shared" si="0"/>
        <v>1423.7824033116117</v>
      </c>
      <c r="M7" s="9">
        <f t="shared" si="0"/>
        <v>1477.8845346374528</v>
      </c>
    </row>
    <row r="8" spans="1:13" ht="20.25" customHeight="1">
      <c r="A8" s="6" t="s">
        <v>1</v>
      </c>
      <c r="B8" s="10">
        <f aca="true" t="shared" si="1" ref="B8:M8">B9+B15+B16</f>
        <v>356.13</v>
      </c>
      <c r="C8" s="10">
        <f t="shared" si="1"/>
        <v>403.48</v>
      </c>
      <c r="D8" s="10">
        <f t="shared" si="1"/>
        <v>374.27</v>
      </c>
      <c r="E8" s="10">
        <f t="shared" si="1"/>
        <v>387.84000000000003</v>
      </c>
      <c r="F8" s="10">
        <f t="shared" si="1"/>
        <v>400.82000000000005</v>
      </c>
      <c r="G8" s="10">
        <f t="shared" si="1"/>
        <v>414.2839200000001</v>
      </c>
      <c r="H8" s="10">
        <f t="shared" si="1"/>
        <v>427.95363936000007</v>
      </c>
      <c r="I8" s="10">
        <f t="shared" si="1"/>
        <v>442.50382309824</v>
      </c>
      <c r="J8" s="10">
        <f t="shared" si="1"/>
        <v>458.00275690667837</v>
      </c>
      <c r="K8" s="10">
        <f t="shared" si="1"/>
        <v>474.48265615531886</v>
      </c>
      <c r="L8" s="10">
        <f t="shared" si="1"/>
        <v>492.0400044330656</v>
      </c>
      <c r="M8" s="10">
        <f t="shared" si="1"/>
        <v>510.73592460152213</v>
      </c>
    </row>
    <row r="9" spans="1:13" ht="18.75">
      <c r="A9" s="6" t="s">
        <v>2</v>
      </c>
      <c r="B9" s="10">
        <f aca="true" t="shared" si="2" ref="B9:M9">SUM(B10:B14)</f>
        <v>159.43</v>
      </c>
      <c r="C9" s="10">
        <f t="shared" si="2"/>
        <v>174.73000000000002</v>
      </c>
      <c r="D9" s="10">
        <f t="shared" si="2"/>
        <v>181.65</v>
      </c>
      <c r="E9" s="10">
        <f t="shared" si="2"/>
        <v>191.96</v>
      </c>
      <c r="F9" s="10">
        <f t="shared" si="2"/>
        <v>204.49</v>
      </c>
      <c r="G9" s="10">
        <f t="shared" si="2"/>
        <v>212.49456000000004</v>
      </c>
      <c r="H9" s="10">
        <f t="shared" si="2"/>
        <v>219.12740048000003</v>
      </c>
      <c r="I9" s="10">
        <f t="shared" si="2"/>
        <v>226.39511209632002</v>
      </c>
      <c r="J9" s="10">
        <f t="shared" si="2"/>
        <v>234.0564410196912</v>
      </c>
      <c r="K9" s="10">
        <f t="shared" si="2"/>
        <v>242.7524728964001</v>
      </c>
      <c r="L9" s="10">
        <f t="shared" si="2"/>
        <v>251.53683439356686</v>
      </c>
      <c r="M9" s="10">
        <f t="shared" si="2"/>
        <v>261.42591410052245</v>
      </c>
    </row>
    <row r="10" spans="1:13" ht="37.5">
      <c r="A10" s="7" t="s">
        <v>3</v>
      </c>
      <c r="B10" s="11">
        <v>119.62</v>
      </c>
      <c r="C10" s="11">
        <v>130.78</v>
      </c>
      <c r="D10" s="11">
        <v>137.9</v>
      </c>
      <c r="E10" s="11">
        <v>147.4</v>
      </c>
      <c r="F10" s="11">
        <v>159.93</v>
      </c>
      <c r="G10" s="11">
        <f>F10*1.032</f>
        <v>165.04776</v>
      </c>
      <c r="H10" s="11">
        <f>G10*1.033</f>
        <v>170.49433608</v>
      </c>
      <c r="I10" s="11">
        <f>H10*1.034</f>
        <v>176.29114350672</v>
      </c>
      <c r="J10" s="11">
        <f>I10*1.035</f>
        <v>182.4613335294552</v>
      </c>
      <c r="K10" s="11">
        <f>J10*1.036</f>
        <v>189.0299415365156</v>
      </c>
      <c r="L10" s="11">
        <f>K10*1.037</f>
        <v>196.02404937336667</v>
      </c>
      <c r="M10" s="12">
        <f>L10*1.038</f>
        <v>203.4729632495546</v>
      </c>
    </row>
    <row r="11" spans="1:13" ht="18.75">
      <c r="A11" s="7" t="s">
        <v>4</v>
      </c>
      <c r="B11" s="11">
        <v>6.42</v>
      </c>
      <c r="C11" s="11">
        <v>5.74</v>
      </c>
      <c r="D11" s="11">
        <v>5.15</v>
      </c>
      <c r="E11" s="11">
        <v>5.91</v>
      </c>
      <c r="F11" s="11">
        <v>5.91</v>
      </c>
      <c r="G11" s="11">
        <v>7.56</v>
      </c>
      <c r="H11" s="11">
        <v>7.43</v>
      </c>
      <c r="I11" s="11">
        <v>7.5</v>
      </c>
      <c r="J11" s="11">
        <v>7.5</v>
      </c>
      <c r="K11" s="11">
        <v>8.04</v>
      </c>
      <c r="L11" s="11">
        <v>8.14</v>
      </c>
      <c r="M11" s="12">
        <v>8.78</v>
      </c>
    </row>
    <row r="12" spans="1:13" ht="18.75">
      <c r="A12" s="7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</row>
    <row r="13" spans="1:13" ht="37.5">
      <c r="A13" s="7" t="s">
        <v>6</v>
      </c>
      <c r="B13" s="11">
        <v>30.09</v>
      </c>
      <c r="C13" s="11">
        <v>34.21</v>
      </c>
      <c r="D13" s="11">
        <v>34.64</v>
      </c>
      <c r="E13" s="11">
        <v>34.65</v>
      </c>
      <c r="F13" s="11">
        <v>34.65</v>
      </c>
      <c r="G13" s="11">
        <f>F13*1.032</f>
        <v>35.7588</v>
      </c>
      <c r="H13" s="11">
        <f>G13*1.033</f>
        <v>36.9388404</v>
      </c>
      <c r="I13" s="11">
        <f>H13*1.034</f>
        <v>38.1947609736</v>
      </c>
      <c r="J13" s="11">
        <f>I13*1.035</f>
        <v>39.53157760767599</v>
      </c>
      <c r="K13" s="11">
        <f>J13*1.036</f>
        <v>40.95471440155233</v>
      </c>
      <c r="L13" s="11">
        <f>K13*1.037</f>
        <v>42.47003883440976</v>
      </c>
      <c r="M13" s="12">
        <f>L13*1.038</f>
        <v>44.083900310117336</v>
      </c>
    </row>
    <row r="14" spans="1:13" ht="37.5">
      <c r="A14" s="7" t="s">
        <v>7</v>
      </c>
      <c r="B14" s="11">
        <v>3.3</v>
      </c>
      <c r="C14" s="11">
        <v>4</v>
      </c>
      <c r="D14" s="11">
        <v>3.96</v>
      </c>
      <c r="E14" s="11">
        <v>4</v>
      </c>
      <c r="F14" s="11">
        <v>4</v>
      </c>
      <c r="G14" s="11">
        <f>F14*1.032</f>
        <v>4.128</v>
      </c>
      <c r="H14" s="11">
        <f>G14*1.033</f>
        <v>4.264224</v>
      </c>
      <c r="I14" s="11">
        <f>H14*1.034</f>
        <v>4.409207616</v>
      </c>
      <c r="J14" s="11">
        <f>I14*1.035</f>
        <v>4.563529882559999</v>
      </c>
      <c r="K14" s="11">
        <f>J14*1.036</f>
        <v>4.727816958332159</v>
      </c>
      <c r="L14" s="11">
        <f>K14*1.037</f>
        <v>4.902746185790448</v>
      </c>
      <c r="M14" s="12">
        <f>L14*1.038</f>
        <v>5.089050540850486</v>
      </c>
    </row>
    <row r="15" spans="1:13" ht="18.75">
      <c r="A15" s="6" t="s">
        <v>8</v>
      </c>
      <c r="B15" s="11">
        <v>60.66</v>
      </c>
      <c r="C15" s="11">
        <v>99.68</v>
      </c>
      <c r="D15" s="11">
        <v>57.64</v>
      </c>
      <c r="E15" s="11">
        <v>60.9</v>
      </c>
      <c r="F15" s="11">
        <v>61.35</v>
      </c>
      <c r="G15" s="11">
        <v>62.49</v>
      </c>
      <c r="H15" s="11">
        <v>64.93</v>
      </c>
      <c r="I15" s="11">
        <v>67.32</v>
      </c>
      <c r="J15" s="11">
        <v>69.95</v>
      </c>
      <c r="K15" s="11">
        <v>72.19</v>
      </c>
      <c r="L15" s="11">
        <v>75.06</v>
      </c>
      <c r="M15" s="12">
        <v>77.58</v>
      </c>
    </row>
    <row r="16" spans="1:13" ht="18.75">
      <c r="A16" s="7" t="s">
        <v>9</v>
      </c>
      <c r="B16" s="11">
        <v>136.04</v>
      </c>
      <c r="C16" s="11">
        <v>129.07</v>
      </c>
      <c r="D16" s="11">
        <v>134.98</v>
      </c>
      <c r="E16" s="11">
        <v>134.98</v>
      </c>
      <c r="F16" s="11">
        <v>134.98</v>
      </c>
      <c r="G16" s="11">
        <f>F16*1.032</f>
        <v>139.29936</v>
      </c>
      <c r="H16" s="11">
        <f>G16*1.033</f>
        <v>143.89623888</v>
      </c>
      <c r="I16" s="11">
        <f>H16*1.034</f>
        <v>148.78871100192</v>
      </c>
      <c r="J16" s="11">
        <f>I16*1.035</f>
        <v>153.9963158869872</v>
      </c>
      <c r="K16" s="11">
        <f>J16*1.036</f>
        <v>159.54018325891874</v>
      </c>
      <c r="L16" s="11">
        <f>K16*1.037</f>
        <v>165.44317003949874</v>
      </c>
      <c r="M16" s="12">
        <f>L16*1.038</f>
        <v>171.7300105009997</v>
      </c>
    </row>
    <row r="17" spans="1:13" ht="37.5">
      <c r="A17" s="6" t="s">
        <v>10</v>
      </c>
      <c r="B17" s="11">
        <v>956.56</v>
      </c>
      <c r="C17" s="11">
        <v>804.72</v>
      </c>
      <c r="D17" s="11">
        <v>760.19</v>
      </c>
      <c r="E17" s="11">
        <v>760.18</v>
      </c>
      <c r="F17" s="11">
        <v>760.18</v>
      </c>
      <c r="G17" s="11">
        <f>F17*1.032</f>
        <v>784.50576</v>
      </c>
      <c r="H17" s="11">
        <f>G17*1.033</f>
        <v>810.39445008</v>
      </c>
      <c r="I17" s="11">
        <f>H17*1.034</f>
        <v>837.94786138272</v>
      </c>
      <c r="J17" s="11">
        <f>I17*1.035</f>
        <v>867.2760365311152</v>
      </c>
      <c r="K17" s="11">
        <f>J17*1.036</f>
        <v>898.4979738462354</v>
      </c>
      <c r="L17" s="11">
        <f>K17*1.037</f>
        <v>931.742398878546</v>
      </c>
      <c r="M17" s="12">
        <f>L17*1.038</f>
        <v>967.1486100359308</v>
      </c>
    </row>
    <row r="18" spans="1:13" ht="18.75">
      <c r="A18" s="14" t="s">
        <v>11</v>
      </c>
      <c r="B18" s="11">
        <f aca="true" t="shared" si="3" ref="B18:M18">SUM(B19:B29)</f>
        <v>1372.7</v>
      </c>
      <c r="C18" s="11">
        <f t="shared" si="3"/>
        <v>1222.6</v>
      </c>
      <c r="D18" s="11">
        <f t="shared" si="3"/>
        <v>1134.46</v>
      </c>
      <c r="E18" s="11">
        <f t="shared" si="3"/>
        <v>1148.02</v>
      </c>
      <c r="F18" s="11">
        <f t="shared" si="3"/>
        <v>1161</v>
      </c>
      <c r="G18" s="11">
        <f t="shared" si="3"/>
        <v>1198.79</v>
      </c>
      <c r="H18" s="11">
        <f t="shared" si="3"/>
        <v>1238.35</v>
      </c>
      <c r="I18" s="11">
        <f t="shared" si="3"/>
        <v>1280.4499999999998</v>
      </c>
      <c r="J18" s="11">
        <f t="shared" si="3"/>
        <v>1325.28</v>
      </c>
      <c r="K18" s="11">
        <f t="shared" si="3"/>
        <v>1372.98</v>
      </c>
      <c r="L18" s="11">
        <f t="shared" si="3"/>
        <v>1423.78</v>
      </c>
      <c r="M18" s="11">
        <f t="shared" si="3"/>
        <v>1477.8799999999999</v>
      </c>
    </row>
    <row r="19" spans="1:13" ht="37.5">
      <c r="A19" s="8" t="s">
        <v>12</v>
      </c>
      <c r="B19" s="11">
        <v>112.4</v>
      </c>
      <c r="C19" s="11">
        <v>105.64</v>
      </c>
      <c r="D19" s="11">
        <v>113.43</v>
      </c>
      <c r="E19" s="11">
        <v>86.28</v>
      </c>
      <c r="F19" s="11">
        <v>86.28</v>
      </c>
      <c r="G19" s="11">
        <v>121.2</v>
      </c>
      <c r="H19" s="11">
        <v>121.2</v>
      </c>
      <c r="I19" s="11">
        <v>122.3</v>
      </c>
      <c r="J19" s="11">
        <v>125.8</v>
      </c>
      <c r="K19" s="11">
        <v>128.9</v>
      </c>
      <c r="L19" s="11">
        <v>130.9</v>
      </c>
      <c r="M19" s="11">
        <v>133.6</v>
      </c>
    </row>
    <row r="20" spans="1:13" ht="18.75">
      <c r="A20" s="8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56.25">
      <c r="A21" s="8" t="s">
        <v>14</v>
      </c>
      <c r="B21" s="11">
        <v>2.7</v>
      </c>
      <c r="C21" s="11">
        <v>2.8</v>
      </c>
      <c r="D21" s="11">
        <v>4.33</v>
      </c>
      <c r="E21" s="11">
        <v>4.33</v>
      </c>
      <c r="F21" s="11">
        <v>4.33</v>
      </c>
      <c r="G21" s="11">
        <v>2.9</v>
      </c>
      <c r="H21" s="11">
        <v>2.9</v>
      </c>
      <c r="I21" s="11">
        <v>3.1</v>
      </c>
      <c r="J21" s="11">
        <v>3.5</v>
      </c>
      <c r="K21" s="11">
        <v>3.5</v>
      </c>
      <c r="L21" s="11">
        <v>3.8</v>
      </c>
      <c r="M21" s="11">
        <v>3.9</v>
      </c>
    </row>
    <row r="22" spans="1:13" ht="37.5">
      <c r="A22" s="8" t="s">
        <v>15</v>
      </c>
      <c r="B22" s="11">
        <v>116</v>
      </c>
      <c r="C22" s="11">
        <v>93.86</v>
      </c>
      <c r="D22" s="11">
        <v>71.04</v>
      </c>
      <c r="E22" s="11">
        <v>71.04</v>
      </c>
      <c r="F22" s="11">
        <v>71.04</v>
      </c>
      <c r="G22" s="11">
        <v>67.3</v>
      </c>
      <c r="H22" s="11">
        <v>73.5</v>
      </c>
      <c r="I22" s="11">
        <v>77.9</v>
      </c>
      <c r="J22" s="11">
        <v>85.4</v>
      </c>
      <c r="K22" s="11">
        <v>89.8</v>
      </c>
      <c r="L22" s="11">
        <v>95.6</v>
      </c>
      <c r="M22" s="11">
        <v>106.8</v>
      </c>
    </row>
    <row r="23" spans="1:13" ht="37.5">
      <c r="A23" s="8" t="s">
        <v>16</v>
      </c>
      <c r="B23" s="11"/>
      <c r="C23" s="11"/>
      <c r="D23" s="11">
        <v>0.18</v>
      </c>
      <c r="E23" s="11">
        <v>0.18</v>
      </c>
      <c r="F23" s="11">
        <v>0.18</v>
      </c>
      <c r="G23" s="11"/>
      <c r="H23" s="11"/>
      <c r="I23" s="11"/>
      <c r="J23" s="11"/>
      <c r="K23" s="11"/>
      <c r="L23" s="11"/>
      <c r="M23" s="11"/>
    </row>
    <row r="24" spans="1:13" ht="37.5">
      <c r="A24" s="8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8.75">
      <c r="A25" s="8" t="s">
        <v>18</v>
      </c>
      <c r="B25" s="11">
        <v>708.4</v>
      </c>
      <c r="C25" s="11">
        <v>557.06</v>
      </c>
      <c r="D25" s="11">
        <v>514.44</v>
      </c>
      <c r="E25" s="11">
        <v>555.19</v>
      </c>
      <c r="F25" s="11">
        <v>568.17</v>
      </c>
      <c r="G25" s="11">
        <v>547.08</v>
      </c>
      <c r="H25" s="11">
        <v>562</v>
      </c>
      <c r="I25" s="11">
        <v>584.3</v>
      </c>
      <c r="J25" s="11">
        <v>599.85</v>
      </c>
      <c r="K25" s="11">
        <v>619.05</v>
      </c>
      <c r="L25" s="11">
        <v>646.98</v>
      </c>
      <c r="M25" s="11">
        <v>675.98</v>
      </c>
    </row>
    <row r="26" spans="1:13" ht="56.25">
      <c r="A26" s="8" t="s">
        <v>19</v>
      </c>
      <c r="B26" s="11">
        <v>11.3</v>
      </c>
      <c r="C26" s="11">
        <v>18.75</v>
      </c>
      <c r="D26" s="11">
        <v>17</v>
      </c>
      <c r="E26" s="11">
        <v>17</v>
      </c>
      <c r="F26" s="11">
        <v>17</v>
      </c>
      <c r="G26" s="11">
        <v>21.3</v>
      </c>
      <c r="H26" s="11">
        <v>23.4</v>
      </c>
      <c r="I26" s="11">
        <v>25.6</v>
      </c>
      <c r="J26" s="11">
        <v>27.9</v>
      </c>
      <c r="K26" s="11">
        <v>29.7</v>
      </c>
      <c r="L26" s="11">
        <v>33.6</v>
      </c>
      <c r="M26" s="11">
        <v>38.5</v>
      </c>
    </row>
    <row r="27" spans="1:13" ht="18.75">
      <c r="A27" s="8" t="s">
        <v>20</v>
      </c>
      <c r="B27" s="11">
        <v>359</v>
      </c>
      <c r="C27" s="11">
        <v>370.49</v>
      </c>
      <c r="D27" s="11">
        <v>339.24</v>
      </c>
      <c r="E27" s="11">
        <v>339.2</v>
      </c>
      <c r="F27" s="11">
        <v>339.2</v>
      </c>
      <c r="G27" s="11">
        <v>361.21</v>
      </c>
      <c r="H27" s="11">
        <v>377.55</v>
      </c>
      <c r="I27" s="11">
        <v>389.45</v>
      </c>
      <c r="J27" s="11">
        <v>405.03</v>
      </c>
      <c r="K27" s="11">
        <v>424.23</v>
      </c>
      <c r="L27" s="11">
        <v>435.1</v>
      </c>
      <c r="M27" s="11">
        <v>441.3</v>
      </c>
    </row>
    <row r="28" spans="1:13" ht="29.25" customHeight="1">
      <c r="A28" s="8" t="s">
        <v>21</v>
      </c>
      <c r="B28" s="11">
        <v>0.5</v>
      </c>
      <c r="C28" s="11">
        <v>0.5</v>
      </c>
      <c r="D28" s="11">
        <v>0.7</v>
      </c>
      <c r="E28" s="11">
        <v>0.7</v>
      </c>
      <c r="F28" s="11">
        <v>0.7</v>
      </c>
      <c r="G28" s="11">
        <v>0.7</v>
      </c>
      <c r="H28" s="11">
        <v>0.7</v>
      </c>
      <c r="I28" s="11">
        <v>0.7</v>
      </c>
      <c r="J28" s="11">
        <v>0.7</v>
      </c>
      <c r="K28" s="11">
        <v>0.7</v>
      </c>
      <c r="L28" s="11">
        <v>0.7</v>
      </c>
      <c r="M28" s="11">
        <v>0.7</v>
      </c>
    </row>
    <row r="29" spans="1:13" ht="24.75" customHeight="1" thickBot="1">
      <c r="A29" s="8" t="s">
        <v>22</v>
      </c>
      <c r="B29" s="13">
        <v>62.4</v>
      </c>
      <c r="C29" s="13">
        <v>73.5</v>
      </c>
      <c r="D29" s="13">
        <v>74.1</v>
      </c>
      <c r="E29" s="13">
        <v>74.1</v>
      </c>
      <c r="F29" s="13">
        <v>74.1</v>
      </c>
      <c r="G29" s="13">
        <v>77.1</v>
      </c>
      <c r="H29" s="13">
        <v>77.1</v>
      </c>
      <c r="I29" s="13">
        <v>77.1</v>
      </c>
      <c r="J29" s="13">
        <v>77.1</v>
      </c>
      <c r="K29" s="13">
        <v>77.1</v>
      </c>
      <c r="L29" s="13">
        <v>77.1</v>
      </c>
      <c r="M29" s="13">
        <v>77.1</v>
      </c>
    </row>
    <row r="31" spans="1:13" ht="18.75">
      <c r="A31" s="20" t="s">
        <v>41</v>
      </c>
      <c r="C31" s="15"/>
      <c r="D31" s="15">
        <v>739.63</v>
      </c>
      <c r="E31" s="19">
        <f>E18-E27-7.6</f>
        <v>801.2199999999999</v>
      </c>
      <c r="F31" s="19">
        <f>F18-F27-7.6</f>
        <v>814.1999999999999</v>
      </c>
      <c r="G31" s="19">
        <f>G18-G27-7.6</f>
        <v>829.9799999999999</v>
      </c>
      <c r="H31" s="19">
        <f aca="true" t="shared" si="4" ref="H31:M31">H18-H27-7.6</f>
        <v>853.1999999999999</v>
      </c>
      <c r="I31" s="19">
        <f t="shared" si="4"/>
        <v>883.3999999999997</v>
      </c>
      <c r="J31" s="19">
        <f t="shared" si="4"/>
        <v>912.65</v>
      </c>
      <c r="K31" s="19">
        <f t="shared" si="4"/>
        <v>941.15</v>
      </c>
      <c r="L31" s="19">
        <f t="shared" si="4"/>
        <v>981.0799999999999</v>
      </c>
      <c r="M31" s="19">
        <f t="shared" si="4"/>
        <v>1028.98</v>
      </c>
    </row>
  </sheetData>
  <sheetProtection/>
  <mergeCells count="3">
    <mergeCell ref="A5:J5"/>
    <mergeCell ref="A3:M3"/>
    <mergeCell ref="K1:M1"/>
  </mergeCells>
  <printOptions/>
  <pageMargins left="0.75" right="0.75" top="1" bottom="1" header="0.5" footer="0.5"/>
  <pageSetup horizontalDpi="600" verticalDpi="6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43.57421875" style="0" customWidth="1"/>
    <col min="2" max="2" width="11.28125" style="0" customWidth="1"/>
    <col min="3" max="3" width="12.28125" style="0" customWidth="1"/>
    <col min="4" max="4" width="12.7109375" style="0" customWidth="1"/>
    <col min="5" max="5" width="14.57421875" style="0" customWidth="1"/>
    <col min="6" max="6" width="11.28125" style="0" customWidth="1"/>
    <col min="7" max="7" width="12.00390625" style="0" customWidth="1"/>
    <col min="8" max="8" width="15.00390625" style="0" customWidth="1"/>
  </cols>
  <sheetData>
    <row r="1" ht="12.75">
      <c r="F1" s="24" t="s">
        <v>58</v>
      </c>
    </row>
    <row r="2" ht="12.75">
      <c r="A2" t="s">
        <v>47</v>
      </c>
    </row>
    <row r="3" ht="12.75">
      <c r="A3" t="s">
        <v>48</v>
      </c>
    </row>
    <row r="4" ht="12.75">
      <c r="A4" t="s">
        <v>49</v>
      </c>
    </row>
    <row r="5" ht="12.75">
      <c r="A5" t="s">
        <v>50</v>
      </c>
    </row>
    <row r="6" ht="12.75">
      <c r="A6" t="s">
        <v>61</v>
      </c>
    </row>
    <row r="9" spans="1:8" ht="18">
      <c r="A9" s="30" t="s">
        <v>59</v>
      </c>
      <c r="B9" s="30"/>
      <c r="C9" s="30"/>
      <c r="D9" s="30"/>
      <c r="E9" s="30"/>
      <c r="F9" s="30"/>
      <c r="G9" s="30"/>
      <c r="H9" s="30"/>
    </row>
    <row r="10" spans="1:8" ht="18">
      <c r="A10" s="30" t="s">
        <v>34</v>
      </c>
      <c r="B10" s="30"/>
      <c r="C10" s="30"/>
      <c r="D10" s="30"/>
      <c r="E10" s="30"/>
      <c r="F10" s="30"/>
      <c r="G10" s="30"/>
      <c r="H10" s="30"/>
    </row>
    <row r="11" spans="1:8" ht="18">
      <c r="A11" s="30" t="s">
        <v>35</v>
      </c>
      <c r="B11" s="30"/>
      <c r="C11" s="30"/>
      <c r="D11" s="30"/>
      <c r="E11" s="30"/>
      <c r="F11" s="30"/>
      <c r="G11" s="30"/>
      <c r="H11" s="30"/>
    </row>
    <row r="12" spans="1:8" ht="18">
      <c r="A12" s="30" t="s">
        <v>27</v>
      </c>
      <c r="B12" s="30"/>
      <c r="C12" s="30"/>
      <c r="D12" s="30"/>
      <c r="E12" s="30"/>
      <c r="F12" s="30"/>
      <c r="G12" s="30"/>
      <c r="H12" s="30"/>
    </row>
    <row r="13" spans="1:8" ht="18">
      <c r="A13" s="30"/>
      <c r="B13" s="30"/>
      <c r="C13" s="30"/>
      <c r="D13" s="30"/>
      <c r="E13" s="30"/>
      <c r="F13" s="30"/>
      <c r="G13" s="30"/>
      <c r="H13" s="30"/>
    </row>
    <row r="14" spans="1:8" ht="18">
      <c r="A14" s="31" t="s">
        <v>33</v>
      </c>
      <c r="B14" s="31"/>
      <c r="C14" s="31"/>
      <c r="D14" s="31"/>
      <c r="E14" s="31"/>
      <c r="F14" s="31"/>
      <c r="G14" s="31"/>
      <c r="H14" s="31"/>
    </row>
    <row r="15" spans="1:8" ht="90">
      <c r="A15" s="25" t="s">
        <v>28</v>
      </c>
      <c r="B15" s="25" t="s">
        <v>42</v>
      </c>
      <c r="C15" s="25" t="s">
        <v>43</v>
      </c>
      <c r="D15" s="25" t="s">
        <v>31</v>
      </c>
      <c r="E15" s="25" t="s">
        <v>32</v>
      </c>
      <c r="F15" s="25">
        <v>2019</v>
      </c>
      <c r="G15" s="25">
        <v>2020</v>
      </c>
      <c r="H15" s="25">
        <v>2021</v>
      </c>
    </row>
    <row r="16" spans="1:8" ht="18">
      <c r="A16" s="25">
        <v>1</v>
      </c>
      <c r="B16" s="25">
        <v>3</v>
      </c>
      <c r="C16" s="25">
        <v>4</v>
      </c>
      <c r="D16" s="25">
        <v>5</v>
      </c>
      <c r="E16" s="25">
        <v>6</v>
      </c>
      <c r="F16" s="25">
        <v>7</v>
      </c>
      <c r="G16" s="25">
        <v>8</v>
      </c>
      <c r="H16" s="25">
        <v>9</v>
      </c>
    </row>
    <row r="17" spans="1:8" ht="81" customHeight="1">
      <c r="A17" s="16" t="s">
        <v>36</v>
      </c>
      <c r="B17" s="16">
        <f>прил1!C18</f>
        <v>1222.6</v>
      </c>
      <c r="C17" s="16">
        <f>прил1!D18</f>
        <v>1134.46</v>
      </c>
      <c r="D17" s="16">
        <f>прил1!E18</f>
        <v>1148.02</v>
      </c>
      <c r="E17" s="21">
        <f>прил1!F18</f>
        <v>1161</v>
      </c>
      <c r="F17" s="16">
        <f>прил1!G18</f>
        <v>1198.79</v>
      </c>
      <c r="G17" s="16">
        <f>прил1!H18</f>
        <v>1238.35</v>
      </c>
      <c r="H17" s="16">
        <f>прил1!I18</f>
        <v>1280.4499999999998</v>
      </c>
    </row>
    <row r="18" spans="1:8" ht="18">
      <c r="A18" s="16" t="s">
        <v>29</v>
      </c>
      <c r="B18" s="17"/>
      <c r="C18" s="17"/>
      <c r="D18" s="17"/>
      <c r="E18" s="17"/>
      <c r="F18" s="17"/>
      <c r="G18" s="17"/>
      <c r="H18" s="17"/>
    </row>
    <row r="19" spans="1:8" ht="92.25" customHeight="1">
      <c r="A19" s="16" t="s">
        <v>37</v>
      </c>
      <c r="B19" s="21">
        <f>SUM(B21:B33)</f>
        <v>423.69000000000005</v>
      </c>
      <c r="C19" s="21">
        <f aca="true" t="shared" si="0" ref="C19:H19">SUM(C21:C28)</f>
        <v>739.6</v>
      </c>
      <c r="D19" s="21">
        <f t="shared" si="0"/>
        <v>743.35</v>
      </c>
      <c r="E19" s="21">
        <f t="shared" si="0"/>
        <v>745.14</v>
      </c>
      <c r="F19" s="21">
        <f t="shared" si="0"/>
        <v>784.9699999999999</v>
      </c>
      <c r="G19" s="21">
        <f t="shared" si="0"/>
        <v>857.4300000000001</v>
      </c>
      <c r="H19" s="21">
        <f t="shared" si="0"/>
        <v>803.18</v>
      </c>
    </row>
    <row r="20" spans="1:8" ht="30" customHeight="1">
      <c r="A20" s="16" t="s">
        <v>30</v>
      </c>
      <c r="B20" s="16"/>
      <c r="C20" s="21"/>
      <c r="D20" s="21"/>
      <c r="E20" s="21"/>
      <c r="F20" s="21"/>
      <c r="G20" s="21"/>
      <c r="H20" s="21"/>
    </row>
    <row r="21" spans="1:8" ht="63" customHeight="1">
      <c r="A21" s="7" t="s">
        <v>38</v>
      </c>
      <c r="B21" s="16">
        <v>283.22</v>
      </c>
      <c r="C21" s="16">
        <v>551.46</v>
      </c>
      <c r="D21" s="16">
        <v>555.21</v>
      </c>
      <c r="E21" s="21">
        <v>557</v>
      </c>
      <c r="F21" s="21">
        <v>560</v>
      </c>
      <c r="G21" s="16">
        <v>563.25</v>
      </c>
      <c r="H21" s="16">
        <v>570.8</v>
      </c>
    </row>
    <row r="22" spans="1:8" ht="63" customHeight="1">
      <c r="A22" s="7" t="s">
        <v>51</v>
      </c>
      <c r="B22" s="16">
        <v>18.64</v>
      </c>
      <c r="C22" s="16"/>
      <c r="D22" s="16"/>
      <c r="E22" s="21"/>
      <c r="F22" s="21"/>
      <c r="G22" s="16"/>
      <c r="H22" s="16"/>
    </row>
    <row r="23" spans="1:8" ht="108.75" customHeight="1">
      <c r="A23" s="22" t="s">
        <v>44</v>
      </c>
      <c r="B23" s="17"/>
      <c r="C23" s="21">
        <v>20.1</v>
      </c>
      <c r="D23" s="21">
        <v>20.1</v>
      </c>
      <c r="E23" s="21">
        <v>20.1</v>
      </c>
      <c r="F23" s="16">
        <v>23.05</v>
      </c>
      <c r="G23" s="16">
        <v>23.7</v>
      </c>
      <c r="H23" s="16">
        <v>24.55</v>
      </c>
    </row>
    <row r="24" spans="1:8" ht="138.75" customHeight="1">
      <c r="A24" s="22" t="s">
        <v>54</v>
      </c>
      <c r="B24" s="21">
        <v>11.6</v>
      </c>
      <c r="C24" s="21"/>
      <c r="D24" s="21"/>
      <c r="E24" s="21"/>
      <c r="F24" s="16"/>
      <c r="G24" s="16"/>
      <c r="H24" s="16"/>
    </row>
    <row r="25" spans="1:8" ht="156" customHeight="1">
      <c r="A25" s="7" t="s">
        <v>39</v>
      </c>
      <c r="B25" s="17"/>
      <c r="C25" s="21">
        <v>16</v>
      </c>
      <c r="D25" s="21">
        <v>16</v>
      </c>
      <c r="E25" s="21">
        <v>16</v>
      </c>
      <c r="F25" s="21">
        <v>17.8</v>
      </c>
      <c r="G25" s="21">
        <v>18.3</v>
      </c>
      <c r="H25" s="21">
        <v>18.95</v>
      </c>
    </row>
    <row r="26" spans="1:8" ht="126" customHeight="1">
      <c r="A26" s="7" t="s">
        <v>40</v>
      </c>
      <c r="B26" s="16">
        <v>85.07</v>
      </c>
      <c r="C26" s="16">
        <v>85.21</v>
      </c>
      <c r="D26" s="16">
        <v>85.21</v>
      </c>
      <c r="E26" s="16">
        <v>85.21</v>
      </c>
      <c r="F26" s="16">
        <v>109.73</v>
      </c>
      <c r="G26" s="16">
        <v>109.73</v>
      </c>
      <c r="H26" s="16">
        <v>109.73</v>
      </c>
    </row>
    <row r="27" spans="1:8" ht="54">
      <c r="A27" s="7" t="s">
        <v>45</v>
      </c>
      <c r="B27" s="21">
        <v>6.89</v>
      </c>
      <c r="C27" s="16">
        <v>6.53</v>
      </c>
      <c r="D27" s="16">
        <v>6.53</v>
      </c>
      <c r="E27" s="16">
        <v>6.53</v>
      </c>
      <c r="F27" s="16">
        <v>7.28</v>
      </c>
      <c r="G27" s="16">
        <v>73.48</v>
      </c>
      <c r="H27" s="16">
        <v>7.74</v>
      </c>
    </row>
    <row r="28" spans="1:8" ht="124.5" customHeight="1">
      <c r="A28" s="7" t="s">
        <v>46</v>
      </c>
      <c r="B28" s="16">
        <v>9.13</v>
      </c>
      <c r="C28" s="21">
        <v>60.3</v>
      </c>
      <c r="D28" s="21">
        <v>60.3</v>
      </c>
      <c r="E28" s="21">
        <v>60.3</v>
      </c>
      <c r="F28" s="21">
        <v>67.11</v>
      </c>
      <c r="G28" s="21">
        <v>68.97</v>
      </c>
      <c r="H28" s="21">
        <v>71.41</v>
      </c>
    </row>
    <row r="29" spans="1:8" ht="54">
      <c r="A29" s="7" t="s">
        <v>52</v>
      </c>
      <c r="B29" s="16">
        <v>2.35</v>
      </c>
      <c r="C29" s="17"/>
      <c r="D29" s="17"/>
      <c r="E29" s="17"/>
      <c r="F29" s="17"/>
      <c r="G29" s="17"/>
      <c r="H29" s="17"/>
    </row>
    <row r="30" spans="1:8" ht="72">
      <c r="A30" s="7" t="s">
        <v>53</v>
      </c>
      <c r="B30" s="16">
        <v>0.5</v>
      </c>
      <c r="C30" s="17"/>
      <c r="D30" s="17"/>
      <c r="E30" s="17"/>
      <c r="F30" s="17"/>
      <c r="G30" s="17"/>
      <c r="H30" s="17"/>
    </row>
    <row r="31" spans="1:8" ht="72">
      <c r="A31" s="7" t="s">
        <v>55</v>
      </c>
      <c r="B31" s="16">
        <v>5.9</v>
      </c>
      <c r="C31" s="17"/>
      <c r="D31" s="17"/>
      <c r="E31" s="17"/>
      <c r="F31" s="17"/>
      <c r="G31" s="17"/>
      <c r="H31" s="17"/>
    </row>
    <row r="32" spans="1:8" ht="72">
      <c r="A32" s="7" t="s">
        <v>56</v>
      </c>
      <c r="B32" s="16">
        <v>0.1</v>
      </c>
      <c r="C32" s="17"/>
      <c r="D32" s="17"/>
      <c r="E32" s="17"/>
      <c r="F32" s="17"/>
      <c r="G32" s="17"/>
      <c r="H32" s="17"/>
    </row>
    <row r="33" spans="1:8" ht="54">
      <c r="A33" s="7" t="s">
        <v>57</v>
      </c>
      <c r="B33" s="16">
        <v>0.29</v>
      </c>
      <c r="C33" s="17"/>
      <c r="D33" s="17"/>
      <c r="E33" s="17"/>
      <c r="F33" s="17"/>
      <c r="G33" s="17"/>
      <c r="H33" s="17"/>
    </row>
    <row r="34" spans="3:7" ht="13.5" thickBot="1">
      <c r="C34" s="26"/>
      <c r="D34" s="26"/>
      <c r="E34" s="26"/>
      <c r="F34" s="26"/>
      <c r="G34" s="26"/>
    </row>
  </sheetData>
  <sheetProtection/>
  <mergeCells count="6">
    <mergeCell ref="A13:H13"/>
    <mergeCell ref="A14:H14"/>
    <mergeCell ref="A9:H9"/>
    <mergeCell ref="A10:H10"/>
    <mergeCell ref="A11:H11"/>
    <mergeCell ref="A12:H12"/>
  </mergeCells>
  <printOptions/>
  <pageMargins left="0.7480314960629921" right="0.7480314960629921" top="0.5905511811023623" bottom="0.5905511811023623" header="0.5118110236220472" footer="0.511811023622047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Усик С Н</cp:lastModifiedBy>
  <cp:lastPrinted>2016-02-16T10:58:59Z</cp:lastPrinted>
  <dcterms:created xsi:type="dcterms:W3CDTF">1996-10-08T23:32:33Z</dcterms:created>
  <dcterms:modified xsi:type="dcterms:W3CDTF">2016-03-02T06:15:03Z</dcterms:modified>
  <cp:category/>
  <cp:version/>
  <cp:contentType/>
  <cp:contentStatus/>
</cp:coreProperties>
</file>